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rett\Reports\GWIB\"/>
    </mc:Choice>
  </mc:AlternateContent>
  <xr:revisionPtr revIDLastSave="0" documentId="13_ncr:1_{09D344E8-A4A7-442F-A2DB-D26990041461}" xr6:coauthVersionLast="47" xr6:coauthVersionMax="47" xr10:uidLastSave="{00000000-0000-0000-0000-000000000000}"/>
  <bookViews>
    <workbookView xWindow="28680" yWindow="-120" windowWidth="29040" windowHeight="15720" xr2:uid="{00513957-2900-480C-B8EF-97BDF61BF370}"/>
  </bookViews>
  <sheets>
    <sheet name="Reporting Timeline" sheetId="9" r:id="rId1"/>
    <sheet name="Title I Adult" sheetId="2" r:id="rId2"/>
    <sheet name="Title I DW" sheetId="4" r:id="rId3"/>
    <sheet name="Title I Youth" sheetId="3" r:id="rId4"/>
  </sheets>
  <definedNames>
    <definedName name="_xlnm.Print_Area" localSheetId="0">'Reporting Timeline'!$A$1:$N$17</definedName>
    <definedName name="_xlnm.Print_Area" localSheetId="1">'Title I Adult'!$A$1:$F$9</definedName>
    <definedName name="_xlnm.Print_Area" localSheetId="2">'Title I DW'!$A$1:$F$9</definedName>
    <definedName name="_xlnm.Print_Area" localSheetId="3">'Title I Youth'!$A$1:$F$9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" l="1"/>
  <c r="C9" i="4"/>
  <c r="C9" i="2"/>
  <c r="C12" i="3" l="1"/>
  <c r="B9" i="4"/>
  <c r="B9" i="2"/>
  <c r="D9" i="3" l="1"/>
  <c r="D9" i="4"/>
  <c r="D9" i="2"/>
  <c r="C6" i="4" l="1"/>
  <c r="C6" i="2"/>
  <c r="C6" i="3"/>
  <c r="C5" i="3"/>
  <c r="C5" i="4"/>
  <c r="E5" i="4" s="1"/>
  <c r="C5" i="2"/>
  <c r="C4" i="3"/>
  <c r="E4" i="3" s="1"/>
  <c r="F4" i="3"/>
  <c r="E5" i="3"/>
  <c r="F5" i="3"/>
  <c r="E6" i="3"/>
  <c r="F6" i="3"/>
  <c r="C3" i="4"/>
  <c r="C4" i="4"/>
  <c r="F3" i="4"/>
  <c r="F6" i="4"/>
  <c r="E6" i="4"/>
  <c r="F5" i="4"/>
  <c r="F4" i="4"/>
  <c r="E4" i="4"/>
  <c r="E3" i="4"/>
  <c r="F6" i="2"/>
  <c r="E6" i="2"/>
  <c r="F4" i="2"/>
  <c r="F5" i="2"/>
  <c r="E4" i="2"/>
  <c r="E5" i="2"/>
  <c r="C4" i="2"/>
  <c r="C3" i="3" l="1"/>
  <c r="E3" i="3" s="1"/>
  <c r="F3" i="3"/>
  <c r="F3" i="2"/>
  <c r="E3" i="2"/>
  <c r="C3" i="2"/>
  <c r="B3" i="4" l="1"/>
</calcChain>
</file>

<file path=xl/sharedStrings.xml><?xml version="1.0" encoding="utf-8"?>
<sst xmlns="http://schemas.openxmlformats.org/spreadsheetml/2006/main" count="103" uniqueCount="37">
  <si>
    <t>Enrolled</t>
  </si>
  <si>
    <t>Title I Adult</t>
  </si>
  <si>
    <t>Title I Youth</t>
  </si>
  <si>
    <t>Title I Dislocated Workers</t>
  </si>
  <si>
    <t>WIOA Funding Allocated</t>
  </si>
  <si>
    <t>WIOA Funding Expensed</t>
  </si>
  <si>
    <t>% Expensed</t>
  </si>
  <si>
    <t xml:space="preserve">% Difference from target </t>
  </si>
  <si>
    <t>% Difference from last year</t>
  </si>
  <si>
    <t>Amount</t>
  </si>
  <si>
    <t>Reporting Quarter</t>
  </si>
  <si>
    <t>1st</t>
  </si>
  <si>
    <t>2nd</t>
  </si>
  <si>
    <t>3rd</t>
  </si>
  <si>
    <t>4th</t>
  </si>
  <si>
    <t>Calendar Year</t>
  </si>
  <si>
    <t>Jan - Mar</t>
  </si>
  <si>
    <t>Apr - Jun</t>
  </si>
  <si>
    <t>Jul - Sep</t>
  </si>
  <si>
    <t>Oct - Dec</t>
  </si>
  <si>
    <t>Month</t>
  </si>
  <si>
    <t>2Q Employment Measure (Numerator)</t>
  </si>
  <si>
    <t>Exited</t>
  </si>
  <si>
    <t>2Q Completed / Exited (Denominator)</t>
  </si>
  <si>
    <t>4Q Completed / Exited (Denominator)</t>
  </si>
  <si>
    <t>4Q Employment Measure (Numerator)</t>
  </si>
  <si>
    <t>Med Quarterly Wage</t>
  </si>
  <si>
    <t>Match</t>
  </si>
  <si>
    <t>Credential Completed / Exited (Denominator)</t>
  </si>
  <si>
    <t>Credential Measure (Numerator)</t>
  </si>
  <si>
    <t>Median Earnings (Numerator)</t>
  </si>
  <si>
    <t>Median Earnings / Exited</t>
  </si>
  <si>
    <t>Quarterly This Year Actual</t>
  </si>
  <si>
    <t>Quarterly Last year Actual</t>
  </si>
  <si>
    <t>Quarterly Current Target</t>
  </si>
  <si>
    <t>Employed in 2nd Quarter</t>
  </si>
  <si>
    <t>WIOA Performance Indicators Timeline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</si>
</sst>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8" formatCode="_(* #,##0.0000_);_(* \(#,##0.00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0" fillId="0" borderId="8" xfId="0" applyBorder="1"/>
    <xf numFmtId="0" fontId="1" fillId="0" borderId="0" xfId="0" applyFont="1"/>
    <xf numFmtId="1" fontId="0" fillId="0" borderId="0" xfId="0" applyNumberFormat="1"/>
    <xf numFmtId="9" fontId="0" fillId="0" borderId="0" xfId="2" applyFont="1"/>
    <xf numFmtId="10" fontId="0" fillId="0" borderId="0" xfId="0" applyNumberFormat="1"/>
    <xf numFmtId="164" fontId="0" fillId="0" borderId="0" xfId="1" applyNumberFormat="1" applyFont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Continuous"/>
    </xf>
    <xf numFmtId="0" fontId="1" fillId="2" borderId="11" xfId="0" applyFont="1" applyFill="1" applyBorder="1" applyAlignment="1">
      <alignment horizontal="centerContinuous"/>
    </xf>
    <xf numFmtId="0" fontId="1" fillId="2" borderId="12" xfId="0" applyFont="1" applyFill="1" applyBorder="1" applyAlignment="1">
      <alignment horizontal="centerContinuous"/>
    </xf>
    <xf numFmtId="0" fontId="1" fillId="3" borderId="9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165" fontId="0" fillId="0" borderId="0" xfId="3" applyNumberFormat="1" applyFo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164" fontId="0" fillId="0" borderId="0" xfId="0" applyNumberFormat="1"/>
    <xf numFmtId="4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4" fontId="0" fillId="0" borderId="0" xfId="0" applyNumberFormat="1"/>
    <xf numFmtId="0" fontId="1" fillId="0" borderId="0" xfId="0" applyFont="1" applyAlignment="1">
      <alignment horizontal="centerContinuous"/>
    </xf>
    <xf numFmtId="0" fontId="1" fillId="4" borderId="14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0" fontId="1" fillId="0" borderId="0" xfId="0" applyFont="1" applyFill="1" applyBorder="1" applyAlignment="1">
      <alignment horizontal="center"/>
    </xf>
    <xf numFmtId="168" fontId="0" fillId="0" borderId="0" xfId="3" applyNumberFormat="1" applyFont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7EC24-9616-4FD1-B679-747D20DD8C36}">
  <dimension ref="A1:N17"/>
  <sheetViews>
    <sheetView tabSelected="1" workbookViewId="0">
      <selection activeCell="F32" sqref="F32"/>
    </sheetView>
  </sheetViews>
  <sheetFormatPr defaultRowHeight="15" x14ac:dyDescent="0.25"/>
  <cols>
    <col min="1" max="1" width="42.5703125" bestFit="1" customWidth="1"/>
    <col min="2" max="2" width="1.5703125" customWidth="1"/>
    <col min="3" max="14" width="8.85546875" customWidth="1"/>
  </cols>
  <sheetData>
    <row r="1" spans="1:14" s="3" customFormat="1" x14ac:dyDescent="0.25">
      <c r="A1" s="27" t="s">
        <v>36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5.75" thickBot="1" x14ac:dyDescent="0.3"/>
    <row r="3" spans="1:14" ht="15.75" thickBot="1" x14ac:dyDescent="0.3">
      <c r="A3" s="3" t="s">
        <v>15</v>
      </c>
      <c r="C3" s="9">
        <v>2022</v>
      </c>
      <c r="D3" s="10"/>
      <c r="E3" s="10"/>
      <c r="F3" s="11"/>
      <c r="G3" s="9">
        <v>2023</v>
      </c>
      <c r="H3" s="10"/>
      <c r="I3" s="10"/>
      <c r="J3" s="11"/>
      <c r="K3" s="9">
        <v>2024</v>
      </c>
      <c r="L3" s="10"/>
      <c r="M3" s="10"/>
      <c r="N3" s="11"/>
    </row>
    <row r="4" spans="1:14" ht="15.75" thickBot="1" x14ac:dyDescent="0.3">
      <c r="A4" s="3" t="s">
        <v>20</v>
      </c>
      <c r="C4" s="29" t="s">
        <v>16</v>
      </c>
      <c r="D4" s="29" t="s">
        <v>17</v>
      </c>
      <c r="E4" s="29" t="s">
        <v>18</v>
      </c>
      <c r="F4" s="29" t="s">
        <v>19</v>
      </c>
      <c r="G4" s="29" t="s">
        <v>16</v>
      </c>
      <c r="H4" s="29" t="s">
        <v>17</v>
      </c>
      <c r="I4" s="29" t="s">
        <v>18</v>
      </c>
      <c r="J4" s="29" t="s">
        <v>19</v>
      </c>
      <c r="K4" s="29" t="s">
        <v>16</v>
      </c>
      <c r="L4" s="29" t="s">
        <v>17</v>
      </c>
      <c r="M4" s="29" t="s">
        <v>18</v>
      </c>
      <c r="N4" s="29" t="s">
        <v>19</v>
      </c>
    </row>
    <row r="5" spans="1:14" x14ac:dyDescent="0.25">
      <c r="A5" s="3" t="s">
        <v>10</v>
      </c>
      <c r="I5" s="28" t="s">
        <v>11</v>
      </c>
      <c r="J5" s="28" t="s">
        <v>12</v>
      </c>
      <c r="K5" s="28" t="s">
        <v>13</v>
      </c>
      <c r="L5" s="28" t="s">
        <v>14</v>
      </c>
    </row>
    <row r="6" spans="1:14" s="31" customFormat="1" x14ac:dyDescent="0.25">
      <c r="A6" s="30"/>
      <c r="I6" s="32"/>
      <c r="J6" s="32"/>
      <c r="K6" s="32"/>
      <c r="L6" s="32"/>
    </row>
    <row r="7" spans="1:14" x14ac:dyDescent="0.25">
      <c r="A7" s="3" t="s">
        <v>23</v>
      </c>
      <c r="E7" s="12" t="s">
        <v>11</v>
      </c>
      <c r="F7" s="12" t="s">
        <v>12</v>
      </c>
      <c r="G7" s="13" t="s">
        <v>13</v>
      </c>
      <c r="H7" s="13" t="s">
        <v>14</v>
      </c>
    </row>
    <row r="8" spans="1:14" x14ac:dyDescent="0.25">
      <c r="A8" s="3" t="s">
        <v>21</v>
      </c>
      <c r="G8" s="8" t="s">
        <v>11</v>
      </c>
      <c r="H8" s="8" t="s">
        <v>12</v>
      </c>
      <c r="I8" s="8" t="s">
        <v>13</v>
      </c>
      <c r="J8" s="8" t="s">
        <v>14</v>
      </c>
    </row>
    <row r="9" spans="1:14" x14ac:dyDescent="0.25">
      <c r="A9" s="3"/>
    </row>
    <row r="10" spans="1:14" x14ac:dyDescent="0.25">
      <c r="A10" s="3" t="s">
        <v>31</v>
      </c>
      <c r="E10" s="12" t="s">
        <v>11</v>
      </c>
      <c r="F10" s="12" t="s">
        <v>12</v>
      </c>
      <c r="G10" s="13" t="s">
        <v>13</v>
      </c>
      <c r="H10" s="13" t="s">
        <v>14</v>
      </c>
    </row>
    <row r="11" spans="1:14" x14ac:dyDescent="0.25">
      <c r="A11" s="3" t="s">
        <v>30</v>
      </c>
      <c r="G11" s="8" t="s">
        <v>11</v>
      </c>
      <c r="H11" s="8" t="s">
        <v>12</v>
      </c>
      <c r="I11" s="8" t="s">
        <v>13</v>
      </c>
      <c r="J11" s="8" t="s">
        <v>14</v>
      </c>
    </row>
    <row r="12" spans="1:14" x14ac:dyDescent="0.25">
      <c r="A12" s="3"/>
    </row>
    <row r="13" spans="1:14" x14ac:dyDescent="0.25">
      <c r="A13" s="3" t="s">
        <v>24</v>
      </c>
      <c r="C13" s="12" t="s">
        <v>11</v>
      </c>
      <c r="D13" s="12" t="s">
        <v>12</v>
      </c>
      <c r="E13" s="12" t="s">
        <v>13</v>
      </c>
      <c r="F13" s="12" t="s">
        <v>14</v>
      </c>
    </row>
    <row r="14" spans="1:14" x14ac:dyDescent="0.25">
      <c r="A14" s="3" t="s">
        <v>25</v>
      </c>
      <c r="G14" s="8" t="s">
        <v>11</v>
      </c>
      <c r="H14" s="8" t="s">
        <v>12</v>
      </c>
      <c r="I14" s="8" t="s">
        <v>13</v>
      </c>
      <c r="J14" s="8" t="s">
        <v>14</v>
      </c>
    </row>
    <row r="15" spans="1:14" x14ac:dyDescent="0.25">
      <c r="A15" s="3"/>
    </row>
    <row r="16" spans="1:14" x14ac:dyDescent="0.25">
      <c r="A16" s="3" t="s">
        <v>28</v>
      </c>
      <c r="C16" s="12" t="s">
        <v>11</v>
      </c>
      <c r="D16" s="12" t="s">
        <v>12</v>
      </c>
      <c r="E16" s="12" t="s">
        <v>13</v>
      </c>
      <c r="F16" s="12" t="s">
        <v>14</v>
      </c>
    </row>
    <row r="17" spans="1:10" x14ac:dyDescent="0.25">
      <c r="A17" s="3" t="s">
        <v>29</v>
      </c>
      <c r="G17" s="8" t="s">
        <v>11</v>
      </c>
      <c r="H17" s="8" t="s">
        <v>12</v>
      </c>
      <c r="I17" s="8" t="s">
        <v>13</v>
      </c>
      <c r="J17" s="8" t="s">
        <v>14</v>
      </c>
    </row>
  </sheetData>
  <printOptions horizontalCentered="1"/>
  <pageMargins left="0" right="0" top="0.5" bottom="0.5" header="0.3" footer="0.05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D5480-85D0-470D-9EFE-1B6F219B3034}">
  <dimension ref="A1:I11"/>
  <sheetViews>
    <sheetView workbookViewId="0">
      <selection activeCell="D14" sqref="D14"/>
    </sheetView>
  </sheetViews>
  <sheetFormatPr defaultRowHeight="15" x14ac:dyDescent="0.25"/>
  <cols>
    <col min="1" max="1" width="23.42578125" bestFit="1" customWidth="1"/>
    <col min="2" max="2" width="13.5703125" customWidth="1"/>
    <col min="3" max="3" width="11.42578125" customWidth="1"/>
    <col min="4" max="4" width="10.42578125" customWidth="1"/>
    <col min="5" max="5" width="12.140625" customWidth="1"/>
    <col min="6" max="6" width="12.42578125" customWidth="1"/>
    <col min="8" max="8" width="15.28515625" hidden="1" customWidth="1"/>
    <col min="9" max="9" width="11.5703125" hidden="1" customWidth="1"/>
  </cols>
  <sheetData>
    <row r="1" spans="1:9" ht="15.75" thickBot="1" x14ac:dyDescent="0.3">
      <c r="B1" s="23" t="s">
        <v>1</v>
      </c>
      <c r="C1" s="24"/>
      <c r="D1" s="24"/>
      <c r="E1" s="24"/>
      <c r="F1" s="25"/>
    </row>
    <row r="2" spans="1:9" ht="45" x14ac:dyDescent="0.25">
      <c r="B2" s="15" t="s">
        <v>33</v>
      </c>
      <c r="C2" s="16" t="s">
        <v>34</v>
      </c>
      <c r="D2" s="16" t="s">
        <v>32</v>
      </c>
      <c r="E2" s="16" t="s">
        <v>7</v>
      </c>
      <c r="F2" s="16" t="s">
        <v>8</v>
      </c>
    </row>
    <row r="3" spans="1:9" x14ac:dyDescent="0.25">
      <c r="A3" s="3" t="s">
        <v>0</v>
      </c>
      <c r="B3" s="1">
        <v>720</v>
      </c>
      <c r="C3" s="4">
        <f>I3/12*H3</f>
        <v>240.75</v>
      </c>
      <c r="D3">
        <v>423</v>
      </c>
      <c r="E3" s="5">
        <f>D3/C3-1</f>
        <v>0.7570093457943925</v>
      </c>
      <c r="F3" s="5">
        <f>D3/B3-1</f>
        <v>-0.41249999999999998</v>
      </c>
      <c r="H3">
        <v>963</v>
      </c>
      <c r="I3">
        <v>3</v>
      </c>
    </row>
    <row r="4" spans="1:9" x14ac:dyDescent="0.25">
      <c r="A4" s="3" t="s">
        <v>22</v>
      </c>
      <c r="B4" s="1">
        <v>457</v>
      </c>
      <c r="C4">
        <f>D4</f>
        <v>606</v>
      </c>
      <c r="D4">
        <v>606</v>
      </c>
      <c r="E4" s="5">
        <f t="shared" ref="E4:E6" si="0">D4/C4-1</f>
        <v>0</v>
      </c>
      <c r="F4" s="5">
        <f t="shared" ref="F4:F6" si="1">D4/B4-1</f>
        <v>0.32603938730853388</v>
      </c>
    </row>
    <row r="5" spans="1:9" x14ac:dyDescent="0.25">
      <c r="A5" s="3" t="s">
        <v>35</v>
      </c>
      <c r="B5" s="1">
        <v>360</v>
      </c>
      <c r="C5" s="14">
        <f>C4*H5</f>
        <v>413.29200000000003</v>
      </c>
      <c r="D5">
        <v>422</v>
      </c>
      <c r="E5" s="5">
        <f t="shared" si="0"/>
        <v>2.1069848920375778E-2</v>
      </c>
      <c r="F5" s="5">
        <f t="shared" si="1"/>
        <v>0.17222222222222228</v>
      </c>
      <c r="H5" s="6">
        <v>0.68200000000000005</v>
      </c>
    </row>
    <row r="6" spans="1:9" x14ac:dyDescent="0.25">
      <c r="A6" s="3" t="s">
        <v>26</v>
      </c>
      <c r="B6" s="17">
        <v>6680</v>
      </c>
      <c r="C6" s="7">
        <f>H6</f>
        <v>5722</v>
      </c>
      <c r="D6" s="7">
        <v>8164</v>
      </c>
      <c r="E6" s="5">
        <f t="shared" si="0"/>
        <v>0.42677385529535128</v>
      </c>
      <c r="F6" s="5">
        <f t="shared" si="1"/>
        <v>0.22215568862275448</v>
      </c>
      <c r="H6" s="7">
        <v>5722</v>
      </c>
    </row>
    <row r="7" spans="1:9" x14ac:dyDescent="0.25">
      <c r="B7" s="1"/>
    </row>
    <row r="8" spans="1:9" ht="45" x14ac:dyDescent="0.25">
      <c r="B8" s="19" t="s">
        <v>4</v>
      </c>
      <c r="C8" s="20" t="s">
        <v>5</v>
      </c>
      <c r="D8" s="20" t="s">
        <v>6</v>
      </c>
      <c r="E8" s="2"/>
      <c r="F8" s="2"/>
    </row>
    <row r="9" spans="1:9" x14ac:dyDescent="0.25">
      <c r="A9" s="3" t="s">
        <v>9</v>
      </c>
      <c r="B9" s="18">
        <f>D3/('Title I DW'!D3+'Title I Adult'!D3)*H9</f>
        <v>15884800.598280543</v>
      </c>
      <c r="C9" s="7">
        <f>I9*B9/H9</f>
        <v>2447463.6447963803</v>
      </c>
      <c r="D9" s="5">
        <f>C9/B9</f>
        <v>0.154075817927567</v>
      </c>
      <c r="H9" s="7">
        <v>16598302.279999999</v>
      </c>
      <c r="I9" s="7">
        <v>2557397</v>
      </c>
    </row>
    <row r="11" spans="1:9" x14ac:dyDescent="0.25">
      <c r="H11" s="26">
        <f>H9/H3</f>
        <v>17236.035597092417</v>
      </c>
    </row>
  </sheetData>
  <mergeCells count="1">
    <mergeCell ref="B1:F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D4026-0D9F-456D-B625-7E8D9041228C}">
  <dimension ref="A1:H16"/>
  <sheetViews>
    <sheetView workbookViewId="0">
      <selection activeCell="D14" sqref="D14"/>
    </sheetView>
  </sheetViews>
  <sheetFormatPr defaultRowHeight="15" x14ac:dyDescent="0.25"/>
  <cols>
    <col min="1" max="1" width="23.42578125" bestFit="1" customWidth="1"/>
    <col min="2" max="2" width="13.5703125" customWidth="1"/>
    <col min="3" max="3" width="11.42578125" customWidth="1"/>
    <col min="4" max="4" width="10.42578125" customWidth="1"/>
    <col min="5" max="5" width="12.140625" customWidth="1"/>
    <col min="6" max="6" width="12.42578125" customWidth="1"/>
    <col min="8" max="8" width="8" hidden="1" customWidth="1"/>
  </cols>
  <sheetData>
    <row r="1" spans="1:8" ht="15.75" thickBot="1" x14ac:dyDescent="0.3">
      <c r="B1" s="23" t="s">
        <v>3</v>
      </c>
      <c r="C1" s="24"/>
      <c r="D1" s="24"/>
      <c r="E1" s="24"/>
      <c r="F1" s="24"/>
    </row>
    <row r="2" spans="1:8" ht="45" x14ac:dyDescent="0.25">
      <c r="B2" s="15" t="s">
        <v>33</v>
      </c>
      <c r="C2" s="16" t="s">
        <v>34</v>
      </c>
      <c r="D2" s="16" t="s">
        <v>32</v>
      </c>
      <c r="E2" s="16" t="s">
        <v>7</v>
      </c>
      <c r="F2" s="16" t="s">
        <v>8</v>
      </c>
    </row>
    <row r="3" spans="1:8" x14ac:dyDescent="0.25">
      <c r="A3" s="3" t="s">
        <v>0</v>
      </c>
      <c r="B3" s="1">
        <f>43+30</f>
        <v>73</v>
      </c>
      <c r="C3">
        <f>D3</f>
        <v>19</v>
      </c>
      <c r="D3">
        <v>19</v>
      </c>
      <c r="E3" s="5">
        <f>D3/C3-1</f>
        <v>0</v>
      </c>
      <c r="F3" s="5">
        <f>D3/B3-1</f>
        <v>-0.73972602739726034</v>
      </c>
      <c r="H3" t="s">
        <v>27</v>
      </c>
    </row>
    <row r="4" spans="1:8" x14ac:dyDescent="0.25">
      <c r="A4" s="3" t="s">
        <v>22</v>
      </c>
      <c r="B4" s="1">
        <v>239</v>
      </c>
      <c r="C4">
        <f>D4</f>
        <v>75</v>
      </c>
      <c r="D4">
        <v>75</v>
      </c>
      <c r="E4" s="5">
        <f t="shared" ref="E4:E6" si="0">D4/C4-1</f>
        <v>0</v>
      </c>
      <c r="F4" s="5">
        <f t="shared" ref="F4:F6" si="1">D4/B4-1</f>
        <v>-0.68619246861924688</v>
      </c>
    </row>
    <row r="5" spans="1:8" x14ac:dyDescent="0.25">
      <c r="A5" s="3" t="s">
        <v>35</v>
      </c>
      <c r="B5" s="1">
        <v>187</v>
      </c>
      <c r="C5" s="4">
        <f>H5*C4</f>
        <v>55.875</v>
      </c>
      <c r="D5">
        <v>57</v>
      </c>
      <c r="E5" s="5">
        <f t="shared" si="0"/>
        <v>2.0134228187919545E-2</v>
      </c>
      <c r="F5" s="5">
        <f t="shared" si="1"/>
        <v>-0.69518716577540107</v>
      </c>
      <c r="H5" s="6">
        <v>0.745</v>
      </c>
    </row>
    <row r="6" spans="1:8" x14ac:dyDescent="0.25">
      <c r="A6" s="3" t="s">
        <v>26</v>
      </c>
      <c r="B6" s="17">
        <v>8609</v>
      </c>
      <c r="C6" s="7">
        <f>H6</f>
        <v>8500</v>
      </c>
      <c r="D6" s="7">
        <v>10122</v>
      </c>
      <c r="E6" s="5">
        <f t="shared" si="0"/>
        <v>0.19082352941176461</v>
      </c>
      <c r="F6" s="5">
        <f t="shared" si="1"/>
        <v>0.17574631199907076</v>
      </c>
      <c r="H6" s="7">
        <v>8500</v>
      </c>
    </row>
    <row r="7" spans="1:8" x14ac:dyDescent="0.25">
      <c r="B7" s="1"/>
    </row>
    <row r="8" spans="1:8" ht="45" x14ac:dyDescent="0.25">
      <c r="B8" s="19" t="s">
        <v>4</v>
      </c>
      <c r="C8" s="20" t="s">
        <v>5</v>
      </c>
      <c r="D8" s="20" t="s">
        <v>6</v>
      </c>
      <c r="E8" s="2"/>
      <c r="F8" s="2"/>
    </row>
    <row r="9" spans="1:8" x14ac:dyDescent="0.25">
      <c r="A9" s="3" t="s">
        <v>9</v>
      </c>
      <c r="B9" s="17">
        <f>'Title I Adult'!H9-'Title I Adult'!B9</f>
        <v>713501.68171945587</v>
      </c>
      <c r="C9" s="7">
        <f>'Title I Adult'!I9-'Title I Adult'!C9</f>
        <v>109933.35520361969</v>
      </c>
      <c r="D9" s="5">
        <f>C9/B9</f>
        <v>0.15407581792756694</v>
      </c>
    </row>
    <row r="12" spans="1:8" x14ac:dyDescent="0.25">
      <c r="C12" s="14"/>
    </row>
    <row r="13" spans="1:8" x14ac:dyDescent="0.25">
      <c r="C13" s="14"/>
    </row>
    <row r="15" spans="1:8" x14ac:dyDescent="0.25">
      <c r="C15" s="21"/>
    </row>
    <row r="16" spans="1:8" x14ac:dyDescent="0.25">
      <c r="C16" s="33"/>
    </row>
  </sheetData>
  <mergeCells count="1">
    <mergeCell ref="B1:F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87C35-43EA-4EB7-BB29-53790DA45E4D}">
  <dimension ref="A1:I12"/>
  <sheetViews>
    <sheetView workbookViewId="0">
      <selection activeCell="D14" sqref="D14"/>
    </sheetView>
  </sheetViews>
  <sheetFormatPr defaultRowHeight="15" x14ac:dyDescent="0.25"/>
  <cols>
    <col min="1" max="1" width="23.42578125" bestFit="1" customWidth="1"/>
    <col min="2" max="2" width="13.5703125" customWidth="1"/>
    <col min="3" max="3" width="11.42578125" customWidth="1"/>
    <col min="4" max="4" width="10.42578125" customWidth="1"/>
    <col min="5" max="5" width="12.140625" customWidth="1"/>
    <col min="6" max="6" width="12.42578125" customWidth="1"/>
    <col min="8" max="8" width="8" hidden="1" customWidth="1"/>
    <col min="9" max="9" width="0" hidden="1" customWidth="1"/>
  </cols>
  <sheetData>
    <row r="1" spans="1:9" ht="15.75" thickBot="1" x14ac:dyDescent="0.3">
      <c r="B1" s="23" t="s">
        <v>2</v>
      </c>
      <c r="C1" s="24"/>
      <c r="D1" s="24"/>
      <c r="E1" s="24"/>
      <c r="F1" s="24"/>
    </row>
    <row r="2" spans="1:9" ht="45" x14ac:dyDescent="0.25">
      <c r="B2" s="15" t="s">
        <v>33</v>
      </c>
      <c r="C2" s="16" t="s">
        <v>34</v>
      </c>
      <c r="D2" s="16" t="s">
        <v>32</v>
      </c>
      <c r="E2" s="16" t="s">
        <v>7</v>
      </c>
      <c r="F2" s="16" t="s">
        <v>8</v>
      </c>
    </row>
    <row r="3" spans="1:9" x14ac:dyDescent="0.25">
      <c r="A3" s="3" t="s">
        <v>0</v>
      </c>
      <c r="B3" s="1">
        <v>321</v>
      </c>
      <c r="C3" s="4">
        <f>I3/12*H3</f>
        <v>177.5</v>
      </c>
      <c r="D3">
        <v>216</v>
      </c>
      <c r="E3" s="5">
        <f>D3/C3-1</f>
        <v>0.21690140845070416</v>
      </c>
      <c r="F3" s="5">
        <f>D3/B3-1</f>
        <v>-0.32710280373831779</v>
      </c>
      <c r="H3">
        <v>710</v>
      </c>
      <c r="I3">
        <v>3</v>
      </c>
    </row>
    <row r="4" spans="1:9" x14ac:dyDescent="0.25">
      <c r="A4" s="3" t="s">
        <v>22</v>
      </c>
      <c r="B4" s="1">
        <v>210</v>
      </c>
      <c r="C4">
        <f>D4</f>
        <v>211</v>
      </c>
      <c r="D4">
        <v>211</v>
      </c>
      <c r="E4" s="5">
        <f t="shared" ref="E4:E6" si="0">D4/C4-1</f>
        <v>0</v>
      </c>
      <c r="F4" s="5">
        <f t="shared" ref="F4:F6" si="1">D4/B4-1</f>
        <v>4.761904761904745E-3</v>
      </c>
    </row>
    <row r="5" spans="1:9" x14ac:dyDescent="0.25">
      <c r="A5" s="3" t="s">
        <v>35</v>
      </c>
      <c r="B5" s="1">
        <v>140</v>
      </c>
      <c r="C5" s="4">
        <f>H5*C4</f>
        <v>129.76499999999999</v>
      </c>
      <c r="D5">
        <v>153</v>
      </c>
      <c r="E5" s="5">
        <f t="shared" si="0"/>
        <v>0.17905444457288189</v>
      </c>
      <c r="F5" s="5">
        <f t="shared" si="1"/>
        <v>9.2857142857142749E-2</v>
      </c>
      <c r="H5" s="6">
        <v>0.61499999999999999</v>
      </c>
    </row>
    <row r="6" spans="1:9" x14ac:dyDescent="0.25">
      <c r="A6" s="3" t="s">
        <v>26</v>
      </c>
      <c r="B6" s="17">
        <v>3731</v>
      </c>
      <c r="C6" s="7">
        <f>H6</f>
        <v>3270</v>
      </c>
      <c r="D6" s="7">
        <v>4952</v>
      </c>
      <c r="E6" s="5">
        <f t="shared" si="0"/>
        <v>0.5143730886850153</v>
      </c>
      <c r="F6" s="5">
        <f t="shared" si="1"/>
        <v>0.32725810774591269</v>
      </c>
      <c r="H6" s="7">
        <v>3270</v>
      </c>
    </row>
    <row r="7" spans="1:9" x14ac:dyDescent="0.25">
      <c r="B7" s="1"/>
    </row>
    <row r="8" spans="1:9" ht="45" x14ac:dyDescent="0.25">
      <c r="B8" s="19" t="s">
        <v>4</v>
      </c>
      <c r="C8" s="20" t="s">
        <v>5</v>
      </c>
      <c r="D8" s="20" t="s">
        <v>6</v>
      </c>
      <c r="E8" s="2"/>
      <c r="F8" s="2"/>
    </row>
    <row r="9" spans="1:9" x14ac:dyDescent="0.25">
      <c r="A9" s="3" t="s">
        <v>9</v>
      </c>
      <c r="B9" s="17">
        <v>8384787.9499999993</v>
      </c>
      <c r="C9" s="7">
        <v>1849244.32</v>
      </c>
      <c r="D9" s="5">
        <f>C9/B9</f>
        <v>0.22054753573106164</v>
      </c>
    </row>
    <row r="10" spans="1:9" x14ac:dyDescent="0.25">
      <c r="C10" s="22"/>
    </row>
    <row r="12" spans="1:9" hidden="1" x14ac:dyDescent="0.25">
      <c r="C12" s="21">
        <f>C9+'Title I DW'!C9+'Title I Adult'!C9</f>
        <v>4406641.32</v>
      </c>
    </row>
  </sheetData>
  <mergeCells count="1">
    <mergeCell ref="B1:F1"/>
  </mergeCells>
  <phoneticPr fontId="3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73086c2-3f16-41ce-a42d-6f789dd4e19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1B0B9D41FCC2498443F57ED06B6AE4" ma:contentTypeVersion="14" ma:contentTypeDescription="Create a new document." ma:contentTypeScope="" ma:versionID="b0718d067c3ec974b4c8fd8c2d4f696b">
  <xsd:schema xmlns:xsd="http://www.w3.org/2001/XMLSchema" xmlns:xs="http://www.w3.org/2001/XMLSchema" xmlns:p="http://schemas.microsoft.com/office/2006/metadata/properties" xmlns:ns3="773086c2-3f16-41ce-a42d-6f789dd4e19a" xmlns:ns4="258efc87-332e-4c2d-9d8f-46e0506bb5bb" targetNamespace="http://schemas.microsoft.com/office/2006/metadata/properties" ma:root="true" ma:fieldsID="b45805aeb4f76828128b2bbb8b4849e9" ns3:_="" ns4:_="">
    <xsd:import namespace="773086c2-3f16-41ce-a42d-6f789dd4e19a"/>
    <xsd:import namespace="258efc87-332e-4c2d-9d8f-46e0506bb5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3086c2-3f16-41ce-a42d-6f789dd4e1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8efc87-332e-4c2d-9d8f-46e0506bb5b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B6B7E0-EE40-4061-8049-5C0FDE0C7E01}">
  <ds:schemaRefs>
    <ds:schemaRef ds:uri="http://purl.org/dc/elements/1.1/"/>
    <ds:schemaRef ds:uri="http://schemas.microsoft.com/office/2006/metadata/properties"/>
    <ds:schemaRef ds:uri="258efc87-332e-4c2d-9d8f-46e0506bb5bb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773086c2-3f16-41ce-a42d-6f789dd4e19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10117ED-1F71-4664-8141-D4B525F87C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3DF66D-EFA0-4290-AB1E-4839C052E5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3086c2-3f16-41ce-a42d-6f789dd4e19a"/>
    <ds:schemaRef ds:uri="258efc87-332e-4c2d-9d8f-46e0506bb5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Reporting Timeline</vt:lpstr>
      <vt:lpstr>Title I Adult</vt:lpstr>
      <vt:lpstr>Title I DW</vt:lpstr>
      <vt:lpstr>Title I Youth</vt:lpstr>
      <vt:lpstr>'Reporting Timeline'!Print_Area</vt:lpstr>
      <vt:lpstr>'Title I Adult'!Print_Area</vt:lpstr>
      <vt:lpstr>'Title I DW'!Print_Area</vt:lpstr>
      <vt:lpstr>'Title I Youth'!Print_Area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Katelin Gilbertson</dc:creator>
  <cp:lastModifiedBy>Brett Miller</cp:lastModifiedBy>
  <cp:lastPrinted>2023-12-06T23:23:26Z</cp:lastPrinted>
  <dcterms:created xsi:type="dcterms:W3CDTF">2023-11-08T01:05:58Z</dcterms:created>
  <dcterms:modified xsi:type="dcterms:W3CDTF">2023-12-06T23:39:08Z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0x010100B31B0B9D41FCC2498443F57ED06B6AE4</vt:lpwstr>
  </property>
</Properties>
</file>